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0" windowWidth="24800" windowHeight="15740" tabRatio="2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<sst xmlns="http://schemas.openxmlformats.org/spreadsheetml/2006/main" count="102" uniqueCount="62">
  <si>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1D</t>
  </si>
  <si>
    <t>15N HSQC</t>
  </si>
  <si>
    <t>3D HNCO</t>
  </si>
  <si>
    <t>3D HNCOCA</t>
  </si>
  <si>
    <t>3D HNCA</t>
  </si>
  <si>
    <t>3D HNCACB</t>
  </si>
  <si>
    <t>3D HNCACO</t>
  </si>
  <si>
    <t>3D CCONH</t>
  </si>
  <si>
    <t>3D HCCONH</t>
  </si>
  <si>
    <t>HCCH-TOCSY</t>
  </si>
  <si>
    <t>13C CT-HSQC aliphatic</t>
  </si>
  <si>
    <t>13C CT-HSQC aromatic</t>
  </si>
  <si>
    <t>Aromatic HSQC</t>
  </si>
  <si>
    <t>15N NOESY</t>
  </si>
  <si>
    <t>13C NOESY aliphatic</t>
  </si>
  <si>
    <t>13C NOESY aromatic</t>
  </si>
  <si>
    <t>15N hetNOE</t>
  </si>
  <si>
    <t>NS</t>
  </si>
  <si>
    <t>Experiment</t>
  </si>
  <si>
    <t>O3P (ppm)</t>
  </si>
  <si>
    <t>15N increment (usec)</t>
  </si>
  <si>
    <t>1H increment (usec)</t>
  </si>
  <si>
    <t>Total Time=</t>
  </si>
  <si>
    <t>Days=</t>
  </si>
  <si>
    <t xml:space="preserve">Data Directory </t>
  </si>
  <si>
    <t>Experiment number</t>
  </si>
  <si>
    <t>Time (hours)</t>
  </si>
  <si>
    <t>Comments</t>
  </si>
  <si>
    <t>13C increment (usec)</t>
  </si>
  <si>
    <t>O1 (Hz)</t>
  </si>
  <si>
    <t>13C sweep width (Hz)</t>
  </si>
  <si>
    <t>1H</t>
  </si>
  <si>
    <t>13C</t>
  </si>
  <si>
    <t>15N</t>
  </si>
  <si>
    <t>13C acquisition mode</t>
  </si>
  <si>
    <t>15N acquisition mode</t>
  </si>
  <si>
    <t>Complex</t>
  </si>
  <si>
    <t>States-TPPI</t>
  </si>
  <si>
    <t>Echo-AntiEcho</t>
  </si>
  <si>
    <t>1H sweep width (Hz)</t>
  </si>
  <si>
    <t>15N sweep width (Hz)</t>
  </si>
  <si>
    <t>1H acquisition mode</t>
  </si>
  <si>
    <t>1H carrier frequency indirect dim. (ppm)</t>
  </si>
  <si>
    <t>same as H2O</t>
  </si>
  <si>
    <t>NOESY mixing time (msec)</t>
  </si>
  <si>
    <t>O2P (ppm)</t>
  </si>
  <si>
    <t>Base Frequencies (MHz)</t>
  </si>
  <si>
    <t>Brahms</t>
  </si>
  <si>
    <t>Bartok</t>
  </si>
  <si>
    <t>060404.znf42</t>
  </si>
  <si>
    <t>060704.znf42</t>
  </si>
  <si>
    <t>060904.znf42</t>
  </si>
  <si>
    <t>061004.znf42</t>
  </si>
  <si>
    <t>061404.znf42</t>
  </si>
  <si>
    <t>13C Filtered/Edited-NOESY</t>
  </si>
  <si>
    <t xml:space="preserve">  </t>
  </si>
  <si>
    <t>042305.znf42_mix</t>
  </si>
  <si>
    <t>Target: ZNF42</t>
  </si>
  <si>
    <t>Spectrometer:  Brahms</t>
  </si>
  <si>
    <t>Protein concentration: 2 mM</t>
  </si>
  <si>
    <t>Temperature:  30C (305 K)</t>
  </si>
  <si>
    <t>JarID:  12730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</si>
</sst>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4" sqref="A4:B4"/>
    </sheetView>
  </sheetViews>
  <sheetFormatPr defaultColWidth="11.00390625" defaultRowHeight="12.75"/>
  <cols>
    <col min="1" max="1" width="19.75390625" style="0" customWidth="1"/>
    <col min="3" max="3" width="20.75390625" style="0" customWidth="1"/>
    <col min="5" max="5" width="12.75390625" style="0" customWidth="1"/>
    <col min="6" max="6" width="14.75390625" style="0" customWidth="1"/>
    <col min="7" max="7" width="12.75390625" style="0" customWidth="1"/>
    <col min="8" max="11" width="12.75390625" style="0" hidden="1" customWidth="1"/>
    <col min="12" max="12" width="13.75390625" style="0" hidden="1" customWidth="1"/>
    <col min="14" max="15" width="12.75390625" style="0" customWidth="1"/>
    <col min="16" max="16" width="13.75390625" style="0" customWidth="1"/>
    <col min="20" max="20" width="39.75390625" style="0" customWidth="1"/>
  </cols>
  <sheetData>
    <row r="1" spans="1:2" ht="12.75">
      <c r="A1" s="16" t="s">
        <v>61</v>
      </c>
      <c r="B1" s="16"/>
    </row>
    <row r="2" spans="1:2" ht="12.75">
      <c r="A2" s="16" t="s">
        <v>57</v>
      </c>
      <c r="B2" s="16"/>
    </row>
    <row r="3" spans="1:2" ht="12.75">
      <c r="A3" s="16" t="s">
        <v>58</v>
      </c>
      <c r="B3" s="16"/>
    </row>
    <row r="4" spans="1:2" ht="12.75">
      <c r="A4" s="16" t="s">
        <v>60</v>
      </c>
      <c r="B4" s="16"/>
    </row>
    <row r="5" spans="1:2" ht="13.5" customHeight="1">
      <c r="A5" s="16" t="s">
        <v>59</v>
      </c>
      <c r="B5" s="16"/>
    </row>
    <row r="6" spans="1:20" ht="49.5" customHeight="1">
      <c r="A6" s="3" t="s">
        <v>24</v>
      </c>
      <c r="B6" s="3" t="s">
        <v>25</v>
      </c>
      <c r="C6" s="2" t="s">
        <v>18</v>
      </c>
      <c r="D6" s="2" t="s">
        <v>29</v>
      </c>
      <c r="E6" s="3" t="s">
        <v>21</v>
      </c>
      <c r="F6" s="3" t="s">
        <v>42</v>
      </c>
      <c r="G6" s="3" t="s">
        <v>39</v>
      </c>
      <c r="H6" s="3" t="s">
        <v>41</v>
      </c>
      <c r="I6" s="2" t="s">
        <v>45</v>
      </c>
      <c r="J6" s="3" t="s">
        <v>28</v>
      </c>
      <c r="K6" s="3" t="s">
        <v>30</v>
      </c>
      <c r="L6" s="3" t="s">
        <v>34</v>
      </c>
      <c r="M6" s="2" t="s">
        <v>19</v>
      </c>
      <c r="N6" s="3" t="s">
        <v>20</v>
      </c>
      <c r="O6" s="3" t="s">
        <v>40</v>
      </c>
      <c r="P6" s="3" t="s">
        <v>35</v>
      </c>
      <c r="Q6" s="3" t="s">
        <v>44</v>
      </c>
      <c r="R6" s="2" t="s">
        <v>17</v>
      </c>
      <c r="S6" s="3" t="s">
        <v>26</v>
      </c>
      <c r="T6" s="3" t="s">
        <v>27</v>
      </c>
    </row>
    <row r="7" spans="1:19" ht="12.75">
      <c r="A7" s="1" t="s">
        <v>49</v>
      </c>
      <c r="B7" s="1">
        <v>3</v>
      </c>
      <c r="C7" s="1" t="s">
        <v>0</v>
      </c>
      <c r="D7" s="1">
        <v>2825</v>
      </c>
      <c r="E7" s="6"/>
      <c r="F7" s="6"/>
      <c r="G7" s="6"/>
      <c r="H7" s="6"/>
      <c r="I7" s="6"/>
      <c r="J7" s="7"/>
      <c r="K7" s="7"/>
      <c r="L7" s="7"/>
      <c r="M7" s="7"/>
      <c r="N7" s="6"/>
      <c r="O7" s="6"/>
      <c r="P7" s="6"/>
      <c r="Q7" s="7"/>
      <c r="R7" s="1">
        <v>128</v>
      </c>
      <c r="S7" s="1"/>
    </row>
    <row r="8" spans="1:19" ht="12.75">
      <c r="A8" s="1" t="s">
        <v>49</v>
      </c>
      <c r="B8" s="1">
        <v>10</v>
      </c>
      <c r="C8" s="1" t="s">
        <v>1</v>
      </c>
      <c r="D8" s="1">
        <v>2825</v>
      </c>
      <c r="E8" s="6"/>
      <c r="F8" s="6"/>
      <c r="G8" s="6"/>
      <c r="H8" s="6"/>
      <c r="I8" s="13">
        <v>176</v>
      </c>
      <c r="J8" s="7"/>
      <c r="K8" s="7"/>
      <c r="L8" s="7"/>
      <c r="M8" s="1">
        <v>118</v>
      </c>
      <c r="N8" s="1">
        <v>275</v>
      </c>
      <c r="O8" s="10">
        <f>1/(2*(N8/1000000))</f>
        <v>1818.181818181818</v>
      </c>
      <c r="P8" s="10" t="s">
        <v>36</v>
      </c>
      <c r="Q8" s="7"/>
      <c r="R8" s="1">
        <v>8</v>
      </c>
      <c r="S8" s="1">
        <v>0.66</v>
      </c>
    </row>
    <row r="9" spans="1:19" ht="12.75">
      <c r="A9" s="1" t="s">
        <v>49</v>
      </c>
      <c r="B9" s="1">
        <v>11</v>
      </c>
      <c r="C9" s="1" t="s">
        <v>2</v>
      </c>
      <c r="D9" s="1">
        <v>2825</v>
      </c>
      <c r="E9" s="6"/>
      <c r="F9" s="6"/>
      <c r="G9" s="6"/>
      <c r="H9" s="6"/>
      <c r="I9" s="13">
        <v>176</v>
      </c>
      <c r="J9" s="8">
        <v>100</v>
      </c>
      <c r="K9" s="8">
        <f>1/(2*(J9/1000000))</f>
        <v>5000</v>
      </c>
      <c r="L9" s="10" t="s">
        <v>37</v>
      </c>
      <c r="M9" s="1">
        <v>118</v>
      </c>
      <c r="N9" s="1">
        <v>275</v>
      </c>
      <c r="O9" s="10">
        <f>1/(2*(N9/1000000))</f>
        <v>1818.181818181818</v>
      </c>
      <c r="P9" s="8" t="s">
        <v>38</v>
      </c>
      <c r="Q9" s="7"/>
      <c r="R9" s="1">
        <v>2</v>
      </c>
      <c r="S9" s="1">
        <v>5.66</v>
      </c>
    </row>
    <row r="10" spans="1:19" ht="12.75">
      <c r="A10" s="1" t="s">
        <v>49</v>
      </c>
      <c r="B10" s="1">
        <v>12</v>
      </c>
      <c r="C10" s="1" t="s">
        <v>4</v>
      </c>
      <c r="D10" s="1">
        <v>2825</v>
      </c>
      <c r="E10" s="6"/>
      <c r="F10" s="6"/>
      <c r="G10" s="6"/>
      <c r="H10" s="6"/>
      <c r="I10" s="13">
        <v>54</v>
      </c>
      <c r="J10" s="8">
        <v>80</v>
      </c>
      <c r="K10" s="8">
        <f>1/(2*(J10/1000000))</f>
        <v>6249.999999999999</v>
      </c>
      <c r="L10" s="10" t="s">
        <v>37</v>
      </c>
      <c r="M10" s="1">
        <v>118</v>
      </c>
      <c r="N10" s="1">
        <v>275</v>
      </c>
      <c r="O10" s="10">
        <f>1/(2*(N10/1000000))</f>
        <v>1818.181818181818</v>
      </c>
      <c r="P10" s="8" t="s">
        <v>38</v>
      </c>
      <c r="Q10" s="7"/>
      <c r="R10" s="1">
        <v>4</v>
      </c>
      <c r="S10" s="1">
        <v>10.5</v>
      </c>
    </row>
    <row r="11" spans="1:19" ht="12.75">
      <c r="A11" s="1" t="s">
        <v>49</v>
      </c>
      <c r="B11" s="1">
        <v>14</v>
      </c>
      <c r="C11" s="1" t="s">
        <v>3</v>
      </c>
      <c r="D11" s="1">
        <v>2825</v>
      </c>
      <c r="E11" s="6"/>
      <c r="F11" s="6"/>
      <c r="G11" s="6"/>
      <c r="H11" s="6"/>
      <c r="I11" s="13">
        <v>54</v>
      </c>
      <c r="J11" s="8">
        <v>80</v>
      </c>
      <c r="K11" s="8">
        <f>1/(2*(J11/1000000))</f>
        <v>6249.999999999999</v>
      </c>
      <c r="L11" s="10" t="s">
        <v>37</v>
      </c>
      <c r="M11" s="1">
        <v>118</v>
      </c>
      <c r="N11" s="1">
        <v>275</v>
      </c>
      <c r="O11" s="10">
        <f>1/(2*(N11/1000000))</f>
        <v>1818.181818181818</v>
      </c>
      <c r="P11" s="8" t="s">
        <v>38</v>
      </c>
      <c r="Q11" s="7"/>
      <c r="R11" s="1">
        <v>2</v>
      </c>
      <c r="S11" s="1">
        <v>5.66</v>
      </c>
    </row>
    <row r="12" spans="1:19" ht="12.75">
      <c r="A12" s="1" t="s">
        <v>49</v>
      </c>
      <c r="B12" s="1">
        <v>15</v>
      </c>
      <c r="C12" s="1" t="s">
        <v>6</v>
      </c>
      <c r="D12" s="1">
        <v>2825</v>
      </c>
      <c r="E12" s="6"/>
      <c r="F12" s="6"/>
      <c r="G12" s="6"/>
      <c r="H12" s="6"/>
      <c r="I12" s="13">
        <v>176</v>
      </c>
      <c r="J12" s="8">
        <v>100</v>
      </c>
      <c r="K12" s="8">
        <f>1/(2*(J12/1000000))</f>
        <v>5000</v>
      </c>
      <c r="L12" s="10" t="s">
        <v>37</v>
      </c>
      <c r="M12" s="1">
        <v>118</v>
      </c>
      <c r="N12" s="1">
        <v>275</v>
      </c>
      <c r="O12" s="10">
        <f>1/(2*(N12/1000000))</f>
        <v>1818.181818181818</v>
      </c>
      <c r="P12" s="8" t="s">
        <v>38</v>
      </c>
      <c r="Q12" s="7"/>
      <c r="R12" s="1">
        <v>4</v>
      </c>
      <c r="S12" s="1">
        <v>10.75</v>
      </c>
    </row>
    <row r="13" spans="1:19" ht="12.75">
      <c r="A13" s="1" t="s">
        <v>49</v>
      </c>
      <c r="B13" s="1">
        <v>17</v>
      </c>
      <c r="C13" s="1" t="s">
        <v>5</v>
      </c>
      <c r="D13" s="1">
        <v>2825</v>
      </c>
      <c r="E13" s="6"/>
      <c r="F13" s="6"/>
      <c r="G13" s="6"/>
      <c r="H13" s="6"/>
      <c r="I13" s="13">
        <v>43</v>
      </c>
      <c r="J13" s="8">
        <v>40</v>
      </c>
      <c r="K13" s="8">
        <f>1/(2*(J13/1000000))</f>
        <v>12499.999999999998</v>
      </c>
      <c r="L13" s="10" t="s">
        <v>37</v>
      </c>
      <c r="M13" s="1">
        <v>118</v>
      </c>
      <c r="N13" s="1">
        <v>275</v>
      </c>
      <c r="O13" s="10">
        <f>1/(2*(N13/1000000))</f>
        <v>1818.181818181818</v>
      </c>
      <c r="P13" s="8" t="s">
        <v>38</v>
      </c>
      <c r="Q13" s="7"/>
      <c r="R13" s="1">
        <v>8</v>
      </c>
      <c r="S13" s="1">
        <v>18</v>
      </c>
    </row>
    <row r="14" spans="1:19" ht="12.75">
      <c r="A14" s="1" t="s">
        <v>49</v>
      </c>
      <c r="B14" s="1">
        <v>18</v>
      </c>
      <c r="C14" s="1" t="s">
        <v>7</v>
      </c>
      <c r="D14" s="1">
        <v>2825</v>
      </c>
      <c r="E14" s="6"/>
      <c r="F14" s="6"/>
      <c r="G14" s="6"/>
      <c r="H14" s="6"/>
      <c r="I14" s="13">
        <v>43</v>
      </c>
      <c r="J14" s="8">
        <v>40</v>
      </c>
      <c r="K14" s="8">
        <f>1/(2*(J14/1000000))</f>
        <v>12499.999999999998</v>
      </c>
      <c r="L14" s="10" t="s">
        <v>36</v>
      </c>
      <c r="M14" s="1">
        <v>118</v>
      </c>
      <c r="N14" s="1">
        <v>275</v>
      </c>
      <c r="O14" s="10">
        <f>1/(2*(N14/1000000))</f>
        <v>1818.181818181818</v>
      </c>
      <c r="P14" s="8" t="s">
        <v>38</v>
      </c>
      <c r="Q14" s="7"/>
      <c r="R14" s="1">
        <v>4</v>
      </c>
      <c r="S14" s="1">
        <v>14</v>
      </c>
    </row>
    <row r="15" spans="1:19" ht="12.75">
      <c r="A15" s="1" t="s">
        <v>50</v>
      </c>
      <c r="B15" s="1">
        <v>2</v>
      </c>
      <c r="C15" s="1" t="s">
        <v>10</v>
      </c>
      <c r="D15" s="1">
        <v>2825</v>
      </c>
      <c r="E15" s="6"/>
      <c r="F15" s="6"/>
      <c r="G15" s="6"/>
      <c r="H15" s="6"/>
      <c r="I15" s="13">
        <v>43</v>
      </c>
      <c r="J15" s="8">
        <v>80</v>
      </c>
      <c r="K15" s="8">
        <f>1/(2*(J15/1000000))</f>
        <v>6249.999999999999</v>
      </c>
      <c r="L15" s="8" t="s">
        <v>38</v>
      </c>
      <c r="M15" s="7"/>
      <c r="N15" s="6"/>
      <c r="O15" s="6"/>
      <c r="P15" s="6"/>
      <c r="Q15" s="7"/>
      <c r="R15" s="1">
        <v>4</v>
      </c>
      <c r="S15" s="1">
        <v>0.33</v>
      </c>
    </row>
    <row r="16" spans="1:19" ht="12.75">
      <c r="A16" s="1" t="s">
        <v>50</v>
      </c>
      <c r="B16" s="1">
        <v>3</v>
      </c>
      <c r="C16" s="1" t="s">
        <v>11</v>
      </c>
      <c r="D16" s="1">
        <v>2825</v>
      </c>
      <c r="E16" s="6"/>
      <c r="F16" s="6"/>
      <c r="G16" s="6"/>
      <c r="H16" s="6"/>
      <c r="I16" s="13">
        <v>127</v>
      </c>
      <c r="J16" s="8">
        <v>100</v>
      </c>
      <c r="K16" s="8">
        <f>1/(2*(J16/1000000))</f>
        <v>5000</v>
      </c>
      <c r="L16" s="8" t="s">
        <v>38</v>
      </c>
      <c r="M16" s="7"/>
      <c r="N16" s="6"/>
      <c r="O16" s="6"/>
      <c r="P16" s="6"/>
      <c r="Q16" s="7"/>
      <c r="R16" s="1">
        <v>16</v>
      </c>
      <c r="S16" s="1">
        <v>1.33</v>
      </c>
    </row>
    <row r="17" spans="1:19" ht="12.75">
      <c r="A17" s="1" t="s">
        <v>50</v>
      </c>
      <c r="B17" s="1">
        <v>4</v>
      </c>
      <c r="C17" s="1" t="s">
        <v>12</v>
      </c>
      <c r="D17" s="1">
        <v>2825</v>
      </c>
      <c r="E17" s="6"/>
      <c r="F17" s="6"/>
      <c r="G17" s="6"/>
      <c r="H17" s="6"/>
      <c r="I17" s="13">
        <v>127</v>
      </c>
      <c r="J17" s="8">
        <v>100</v>
      </c>
      <c r="K17" s="8">
        <f>1/(2*(J17/1000000))</f>
        <v>5000</v>
      </c>
      <c r="L17" s="10" t="s">
        <v>36</v>
      </c>
      <c r="M17" s="7"/>
      <c r="N17" s="6"/>
      <c r="O17" s="6"/>
      <c r="P17" s="6"/>
      <c r="Q17" s="7"/>
      <c r="R17" s="1">
        <v>8</v>
      </c>
      <c r="S17" s="1">
        <v>0.75</v>
      </c>
    </row>
    <row r="18" spans="1:19" ht="12.75">
      <c r="A18" s="1" t="s">
        <v>50</v>
      </c>
      <c r="B18" s="1">
        <v>6</v>
      </c>
      <c r="C18" s="1" t="s">
        <v>9</v>
      </c>
      <c r="D18" s="1">
        <v>1800.39</v>
      </c>
      <c r="E18" s="6"/>
      <c r="F18" s="14">
        <v>3</v>
      </c>
      <c r="G18" s="13">
        <v>5000</v>
      </c>
      <c r="H18" s="10" t="s">
        <v>36</v>
      </c>
      <c r="I18" s="13">
        <v>43</v>
      </c>
      <c r="J18" s="8">
        <v>80</v>
      </c>
      <c r="K18" s="8">
        <f>1/(2*(J18/1000000))</f>
        <v>6249.999999999999</v>
      </c>
      <c r="L18" s="10" t="s">
        <v>36</v>
      </c>
      <c r="M18" s="7"/>
      <c r="N18" s="6"/>
      <c r="O18" s="11"/>
      <c r="P18" s="11"/>
      <c r="Q18" s="7"/>
      <c r="R18" s="1">
        <v>8</v>
      </c>
      <c r="S18" s="1">
        <v>29.33</v>
      </c>
    </row>
    <row r="19" spans="1:19" ht="12.75">
      <c r="A19" s="1" t="s">
        <v>50</v>
      </c>
      <c r="B19" s="1">
        <v>8</v>
      </c>
      <c r="C19" s="1" t="s">
        <v>8</v>
      </c>
      <c r="D19" s="1">
        <v>2825</v>
      </c>
      <c r="E19" s="6"/>
      <c r="F19" s="6"/>
      <c r="G19" s="6"/>
      <c r="H19" s="6"/>
      <c r="I19" s="13">
        <v>43</v>
      </c>
      <c r="J19" s="7"/>
      <c r="K19" s="7"/>
      <c r="L19" s="7"/>
      <c r="M19" s="1">
        <v>118</v>
      </c>
      <c r="N19" s="1">
        <v>275</v>
      </c>
      <c r="O19" s="10">
        <f>1/(2*(N19/1000000))</f>
        <v>1818.181818181818</v>
      </c>
      <c r="P19" s="8" t="s">
        <v>38</v>
      </c>
      <c r="Q19" s="7"/>
      <c r="R19" s="1">
        <v>4</v>
      </c>
      <c r="S19" s="1">
        <v>14</v>
      </c>
    </row>
    <row r="20" spans="1:19" ht="12.75">
      <c r="A20" s="1" t="s">
        <v>51</v>
      </c>
      <c r="B20" s="1">
        <v>1</v>
      </c>
      <c r="C20" s="1" t="s">
        <v>15</v>
      </c>
      <c r="D20" s="1">
        <v>2825</v>
      </c>
      <c r="E20" s="1">
        <v>70</v>
      </c>
      <c r="F20" s="1" t="s">
        <v>43</v>
      </c>
      <c r="G20" s="10">
        <f>1/((E20*2)/1000000)</f>
        <v>7142.857142857143</v>
      </c>
      <c r="H20" s="10" t="s">
        <v>36</v>
      </c>
      <c r="I20" s="13">
        <v>70</v>
      </c>
      <c r="J20" s="8">
        <v>100</v>
      </c>
      <c r="K20" s="8">
        <f>1/(2*(J20/1000000))</f>
        <v>5000</v>
      </c>
      <c r="L20" s="10" t="s">
        <v>36</v>
      </c>
      <c r="M20" s="7"/>
      <c r="N20" s="6"/>
      <c r="O20" s="11"/>
      <c r="P20" s="11"/>
      <c r="Q20" s="1">
        <v>80</v>
      </c>
      <c r="R20" s="1">
        <v>4</v>
      </c>
      <c r="S20" s="1">
        <v>18.5</v>
      </c>
    </row>
    <row r="21" spans="1:19" ht="12.75">
      <c r="A21" s="1" t="s">
        <v>52</v>
      </c>
      <c r="B21" s="1">
        <v>2</v>
      </c>
      <c r="C21" s="1" t="s">
        <v>14</v>
      </c>
      <c r="D21" s="1">
        <v>2825</v>
      </c>
      <c r="E21" s="1">
        <v>70</v>
      </c>
      <c r="F21" s="1" t="s">
        <v>43</v>
      </c>
      <c r="G21" s="10">
        <f>1/((E21*2)/1000000)</f>
        <v>7142.857142857143</v>
      </c>
      <c r="H21" s="10" t="s">
        <v>36</v>
      </c>
      <c r="I21" s="13">
        <v>43</v>
      </c>
      <c r="J21" s="8">
        <v>80</v>
      </c>
      <c r="K21" s="8">
        <f>1/(2*(J21/1000000))</f>
        <v>6249.999999999999</v>
      </c>
      <c r="L21" s="10" t="s">
        <v>36</v>
      </c>
      <c r="M21" s="7"/>
      <c r="N21" s="6"/>
      <c r="O21" s="6"/>
      <c r="P21" s="6"/>
      <c r="Q21" s="1">
        <v>80</v>
      </c>
      <c r="R21" s="1">
        <v>4</v>
      </c>
      <c r="S21" s="1">
        <v>25.66</v>
      </c>
    </row>
    <row r="22" spans="1:19" ht="12.75">
      <c r="A22" s="1" t="s">
        <v>52</v>
      </c>
      <c r="B22" s="1">
        <v>4</v>
      </c>
      <c r="C22" s="1" t="s">
        <v>13</v>
      </c>
      <c r="D22" s="1">
        <v>2825</v>
      </c>
      <c r="E22" s="1">
        <v>70</v>
      </c>
      <c r="F22" s="1" t="s">
        <v>43</v>
      </c>
      <c r="G22" s="10">
        <f>1/((E22*2)/1000000)</f>
        <v>7142.857142857143</v>
      </c>
      <c r="H22" s="10" t="s">
        <v>36</v>
      </c>
      <c r="I22" s="13">
        <v>70</v>
      </c>
      <c r="J22" s="7"/>
      <c r="K22" s="7"/>
      <c r="L22" s="7"/>
      <c r="M22" s="1">
        <v>118</v>
      </c>
      <c r="N22" s="1">
        <v>275</v>
      </c>
      <c r="O22" s="10">
        <f>1/(2*(N22/1000000))</f>
        <v>1818.181818181818</v>
      </c>
      <c r="P22" s="10" t="s">
        <v>36</v>
      </c>
      <c r="Q22" s="1">
        <v>80</v>
      </c>
      <c r="R22" s="1">
        <v>4</v>
      </c>
      <c r="S22" s="1">
        <v>23.5</v>
      </c>
    </row>
    <row r="23" spans="1:19" ht="12.75">
      <c r="A23" s="1" t="s">
        <v>53</v>
      </c>
      <c r="B23" s="1">
        <v>29</v>
      </c>
      <c r="C23" s="1" t="s">
        <v>16</v>
      </c>
      <c r="D23" s="1">
        <v>2825</v>
      </c>
      <c r="E23" s="6"/>
      <c r="F23" s="6"/>
      <c r="G23" s="6"/>
      <c r="H23" s="6"/>
      <c r="I23" s="6"/>
      <c r="J23" s="7"/>
      <c r="K23" s="7"/>
      <c r="L23" s="7"/>
      <c r="M23" s="1">
        <v>118</v>
      </c>
      <c r="N23" s="1">
        <v>275</v>
      </c>
      <c r="O23" s="10">
        <f>1/(2*(N23/1000000))</f>
        <v>1818.181818181818</v>
      </c>
      <c r="P23" s="8" t="s">
        <v>38</v>
      </c>
      <c r="Q23" s="7"/>
      <c r="R23" s="1">
        <v>32</v>
      </c>
      <c r="S23" s="1">
        <v>16</v>
      </c>
    </row>
    <row r="24" spans="1:19" ht="12.75">
      <c r="A24" s="1" t="s">
        <v>56</v>
      </c>
      <c r="B24" s="1">
        <v>3</v>
      </c>
      <c r="C24" s="1" t="s">
        <v>54</v>
      </c>
      <c r="D24" s="1">
        <v>2825</v>
      </c>
      <c r="E24" s="1">
        <v>70</v>
      </c>
      <c r="F24" s="1" t="s">
        <v>43</v>
      </c>
      <c r="G24" s="10">
        <f>1/((E24*2)/1000000)</f>
        <v>7142.857142857143</v>
      </c>
      <c r="H24" s="10" t="s">
        <v>36</v>
      </c>
      <c r="I24" s="13">
        <v>43</v>
      </c>
      <c r="J24" s="8">
        <v>80</v>
      </c>
      <c r="K24" s="8">
        <f>1/(2*(J24/1000000))</f>
        <v>6249.999999999999</v>
      </c>
      <c r="L24" s="10" t="s">
        <v>36</v>
      </c>
      <c r="M24" s="7"/>
      <c r="N24" s="6"/>
      <c r="O24" s="6"/>
      <c r="P24" s="6"/>
      <c r="Q24" s="1">
        <v>80</v>
      </c>
      <c r="R24" s="1">
        <v>16</v>
      </c>
      <c r="S24" s="1">
        <v>84</v>
      </c>
    </row>
    <row r="25" spans="1:19" ht="12.75">
      <c r="A25" s="1"/>
      <c r="B25" s="1"/>
      <c r="C25" s="1"/>
      <c r="D25" s="1"/>
      <c r="E25" s="1"/>
      <c r="F25" s="1"/>
      <c r="G25" s="10"/>
      <c r="H25" s="10"/>
      <c r="I25" s="13"/>
      <c r="J25" s="8"/>
      <c r="K25" s="8"/>
      <c r="L25" s="10"/>
      <c r="M25" s="13"/>
      <c r="N25" s="13"/>
      <c r="O25" s="13"/>
      <c r="P25" s="13"/>
      <c r="Q25" s="1"/>
      <c r="R25" s="1"/>
      <c r="S25" s="1"/>
    </row>
    <row r="26" spans="9:19" ht="12.75">
      <c r="I26" s="13"/>
      <c r="J26" s="9"/>
      <c r="K26" s="9"/>
      <c r="L26" s="9"/>
      <c r="R26" s="5" t="s">
        <v>22</v>
      </c>
      <c r="S26" s="4">
        <f>SUM(S7:S24)</f>
        <v>278.63</v>
      </c>
    </row>
    <row r="27" spans="9:19" ht="12.75">
      <c r="I27" s="13"/>
      <c r="R27" s="5" t="s">
        <v>23</v>
      </c>
      <c r="S27" s="4">
        <f>S26/24</f>
        <v>11.609583333333333</v>
      </c>
    </row>
    <row r="28" spans="1:19" ht="12.75">
      <c r="A28" s="2" t="s">
        <v>46</v>
      </c>
      <c r="B28" s="2" t="s">
        <v>47</v>
      </c>
      <c r="C28" s="2" t="s">
        <v>48</v>
      </c>
      <c r="I28" s="13"/>
      <c r="S28" s="4"/>
    </row>
    <row r="29" spans="1:19" ht="12.75">
      <c r="A29" s="1" t="s">
        <v>31</v>
      </c>
      <c r="B29" s="12">
        <v>600.13</v>
      </c>
      <c r="C29" s="12">
        <v>599.87</v>
      </c>
      <c r="I29" s="13"/>
      <c r="S29" s="4"/>
    </row>
    <row r="30" spans="1:18" ht="12.75">
      <c r="A30" s="1" t="s">
        <v>32</v>
      </c>
      <c r="B30" s="12">
        <v>150.90239</v>
      </c>
      <c r="C30" s="12">
        <v>150.837102</v>
      </c>
      <c r="R30" s="4"/>
    </row>
    <row r="31" spans="1:18" ht="12.75">
      <c r="A31" s="1" t="s">
        <v>33</v>
      </c>
      <c r="B31" s="12">
        <v>60.810638</v>
      </c>
      <c r="C31" s="12">
        <v>60.78429</v>
      </c>
      <c r="R31" s="4"/>
    </row>
    <row r="36" ht="12.75">
      <c r="L36" s="15"/>
    </row>
    <row r="39" ht="12.75">
      <c r="O39" t="s">
        <v>55</v>
      </c>
    </row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Peterson</dc:creator>
  <cp:keywords/>
  <dc:description/>
  <cp:lastModifiedBy>Francis Peterson</cp:lastModifiedBy>
  <dcterms:created xsi:type="dcterms:W3CDTF">2004-11-12T04:24:24Z</dcterms:created>
  <cp:category/>
  <cp:version/>
  <cp:contentType/>
  <cp:contentStatus/>
</cp:coreProperties>
</file>